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nosnofil02\Bruker\frode.kittelsen\FRODEs skrivebord\PRIVAT\LKV\"/>
    </mc:Choice>
  </mc:AlternateContent>
  <xr:revisionPtr revIDLastSave="0" documentId="13_ncr:1_{F266A923-0F0D-41F2-8E67-5387A425A0DD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s18_bud19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  <c r="D15" i="3"/>
  <c r="D16" i="3"/>
  <c r="D19" i="3"/>
  <c r="N17" i="3"/>
  <c r="N25" i="3"/>
  <c r="N26" i="3"/>
  <c r="O28" i="3"/>
  <c r="P25" i="3"/>
  <c r="P26" i="3"/>
  <c r="O17" i="3"/>
  <c r="O25" i="3"/>
  <c r="O26" i="3"/>
  <c r="H7" i="3"/>
  <c r="H15" i="3"/>
  <c r="H16" i="3"/>
  <c r="H19" i="3"/>
  <c r="F7" i="3"/>
  <c r="F15" i="3"/>
  <c r="F16" i="3"/>
  <c r="F19" i="3"/>
</calcChain>
</file>

<file path=xl/sharedStrings.xml><?xml version="1.0" encoding="utf-8"?>
<sst xmlns="http://schemas.openxmlformats.org/spreadsheetml/2006/main" count="48" uniqueCount="48">
  <si>
    <t>RESULTATREGNSKAP</t>
  </si>
  <si>
    <t>KONTANTBEHOLDNING</t>
  </si>
  <si>
    <t>Andre inntekter</t>
  </si>
  <si>
    <t>pr. 31.12.</t>
  </si>
  <si>
    <t>Medlemsavgifter</t>
  </si>
  <si>
    <t>SUM DRIFTSINNTEKTER</t>
  </si>
  <si>
    <t>Driftskostnader</t>
  </si>
  <si>
    <t>Strøm</t>
  </si>
  <si>
    <t>Renovasjon</t>
  </si>
  <si>
    <t xml:space="preserve">EIENDELER </t>
  </si>
  <si>
    <t>Vedlikehold</t>
  </si>
  <si>
    <t>Anleggsmidler</t>
  </si>
  <si>
    <t>Regnskapsføring</t>
  </si>
  <si>
    <t>Immatrielle eiendeler</t>
  </si>
  <si>
    <t>Forsikringer</t>
  </si>
  <si>
    <t>Bygg og Anlegg</t>
  </si>
  <si>
    <t>Andre driftskostnader</t>
  </si>
  <si>
    <t>Transportmidler</t>
  </si>
  <si>
    <t>SUM DRIFTSKOSTNADER</t>
  </si>
  <si>
    <t>Langsiktige fordringer</t>
  </si>
  <si>
    <t>DRIFTSRESULTAT</t>
  </si>
  <si>
    <t>Aksjer, verdipapirer</t>
  </si>
  <si>
    <t>Finansinntekter</t>
  </si>
  <si>
    <t>Sum anleggsmidler</t>
  </si>
  <si>
    <t>Finanskostnader</t>
  </si>
  <si>
    <t>Omløpsmidler</t>
  </si>
  <si>
    <t>ORDINÆRT RESULTAT</t>
  </si>
  <si>
    <t>Varebeholdning</t>
  </si>
  <si>
    <t>Kundefordringer</t>
  </si>
  <si>
    <t>Andre kortsiktige fordringer</t>
  </si>
  <si>
    <t>Kapitalkonto</t>
  </si>
  <si>
    <t>Driftskonto</t>
  </si>
  <si>
    <t>Brukskonto-2</t>
  </si>
  <si>
    <t>Sum omløpsmidler</t>
  </si>
  <si>
    <t>SUM EIENDELER</t>
  </si>
  <si>
    <t>Kontrollsum:</t>
  </si>
  <si>
    <t>RES då+Eiendeler få</t>
  </si>
  <si>
    <t>Budsjett-2018</t>
  </si>
  <si>
    <t>1)</t>
  </si>
  <si>
    <t>Resultat-2018</t>
  </si>
  <si>
    <t>Budsjett-2019</t>
  </si>
  <si>
    <t xml:space="preserve">1) Inkluderer utgifter til 2x Vanntårn (25`), Kajakkrom (25`), Stupebrett (6`) og Landgang (6`) / ikke i budsjett </t>
  </si>
  <si>
    <t>Est 2019</t>
  </si>
  <si>
    <t>Prognose 19</t>
  </si>
  <si>
    <t xml:space="preserve">2) </t>
  </si>
  <si>
    <t>3)</t>
  </si>
  <si>
    <t>3) Inntekter fra lagring av 10 stk kajakker a kr.750,-</t>
  </si>
  <si>
    <t>2) Inkluderer 60` til vedlikehold på Sydhavn og montering av Vanntårn m/lys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</si>
</sst>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16" x14ac:knownFonts="1">
    <font>
      <sz val="11"/>
      <color rgb="FF000000"/>
      <name val="Calibri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i/>
      <sz val="10"/>
      <color rgb="FF00B050"/>
      <name val="Verdana"/>
      <family val="2"/>
    </font>
    <font>
      <b/>
      <i/>
      <sz val="10"/>
      <color rgb="FFFF0000"/>
      <name val="Verdana"/>
      <family val="2"/>
    </font>
    <font>
      <sz val="10"/>
      <color rgb="FFFF0000"/>
      <name val="Verdana"/>
      <family val="2"/>
    </font>
    <font>
      <b/>
      <u/>
      <sz val="10"/>
      <name val="Verdana"/>
      <family val="2"/>
    </font>
    <font>
      <sz val="10"/>
      <name val="Verdana"/>
      <family val="2"/>
    </font>
    <font>
      <sz val="10"/>
      <color rgb="FF00B050"/>
      <name val="Verdana"/>
      <family val="2"/>
    </font>
    <font>
      <sz val="10"/>
      <color rgb="FF7F7F7F"/>
      <name val="Verdana"/>
      <family val="2"/>
    </font>
    <font>
      <b/>
      <sz val="10"/>
      <color rgb="FFFF0000"/>
      <name val="Verdana"/>
      <family val="2"/>
    </font>
    <font>
      <sz val="10"/>
      <color rgb="FFC0C0C0"/>
      <name val="Verdana"/>
      <family val="2"/>
    </font>
    <font>
      <b/>
      <sz val="10"/>
      <color rgb="FF7F7F7F"/>
      <name val="Verdana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0" fillId="0" borderId="0" xfId="0" applyNumberFormat="1" applyFont="1"/>
    <xf numFmtId="164" fontId="9" fillId="0" borderId="0" xfId="0" applyNumberFormat="1" applyFont="1"/>
    <xf numFmtId="164" fontId="6" fillId="0" borderId="0" xfId="0" applyNumberFormat="1" applyFont="1"/>
    <xf numFmtId="0" fontId="1" fillId="0" borderId="0" xfId="0" applyFont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64" fontId="9" fillId="0" borderId="1" xfId="0" applyNumberFormat="1" applyFont="1" applyBorder="1"/>
    <xf numFmtId="164" fontId="6" fillId="0" borderId="1" xfId="0" applyNumberFormat="1" applyFont="1" applyBorder="1"/>
    <xf numFmtId="0" fontId="0" fillId="0" borderId="2" xfId="0" applyFont="1" applyBorder="1"/>
    <xf numFmtId="164" fontId="0" fillId="0" borderId="2" xfId="0" applyNumberFormat="1" applyFont="1" applyBorder="1"/>
    <xf numFmtId="164" fontId="9" fillId="0" borderId="2" xfId="0" applyNumberFormat="1" applyFont="1" applyBorder="1"/>
    <xf numFmtId="164" fontId="6" fillId="0" borderId="2" xfId="0" applyNumberFormat="1" applyFont="1" applyBorder="1"/>
    <xf numFmtId="3" fontId="0" fillId="0" borderId="0" xfId="0" applyNumberFormat="1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164" fontId="8" fillId="0" borderId="0" xfId="0" applyNumberFormat="1" applyFont="1"/>
    <xf numFmtId="3" fontId="0" fillId="0" borderId="1" xfId="0" applyNumberFormat="1" applyFont="1" applyBorder="1"/>
    <xf numFmtId="0" fontId="6" fillId="0" borderId="1" xfId="0" applyFont="1" applyBorder="1"/>
    <xf numFmtId="3" fontId="0" fillId="0" borderId="2" xfId="0" applyNumberFormat="1" applyFont="1" applyBorder="1"/>
    <xf numFmtId="0" fontId="12" fillId="0" borderId="0" xfId="0" applyFont="1"/>
    <xf numFmtId="164" fontId="13" fillId="0" borderId="0" xfId="0" applyNumberFormat="1" applyFont="1"/>
    <xf numFmtId="3" fontId="12" fillId="0" borderId="0" xfId="0" applyNumberFormat="1" applyFont="1"/>
    <xf numFmtId="0" fontId="13" fillId="0" borderId="0" xfId="0" applyFont="1"/>
    <xf numFmtId="0" fontId="14" fillId="0" borderId="0" xfId="0" applyFont="1"/>
    <xf numFmtId="0" fontId="15" fillId="0" borderId="0" xfId="0" applyFont="1" applyAlignment="1"/>
    <xf numFmtId="164" fontId="1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B0D57-DEBA-47D9-8E74-3BF8A25AC6D4}">
  <dimension ref="A2:P29"/>
  <sheetViews>
    <sheetView tabSelected="1" workbookViewId="0"/>
  </sheetViews>
  <sheetFormatPr defaultColWidth="15.140625" defaultRowHeight="15" customHeight="1" x14ac:dyDescent="0.25"/>
  <cols>
    <col min="1" max="5" width="9.42578125" customWidth="1"/>
    <col min="6" max="6" width="10.85546875" customWidth="1"/>
    <col min="7" max="7" width="9.42578125" customWidth="1"/>
    <col min="8" max="8" width="10.85546875" customWidth="1"/>
    <col min="9" max="9" width="9.42578125" customWidth="1"/>
    <col min="10" max="10" width="13.140625" customWidth="1"/>
    <col min="11" max="15" width="9.42578125" customWidth="1"/>
    <col min="16" max="16" width="10.7109375" customWidth="1"/>
    <col min="17" max="26" width="9.42578125" customWidth="1"/>
  </cols>
  <sheetData>
    <row r="2" spans="1:16" x14ac:dyDescent="0.25">
      <c r="A2" s="1" t="s">
        <v>0</v>
      </c>
      <c r="D2" s="1"/>
      <c r="E2" s="1"/>
    </row>
    <row r="4" spans="1:16" x14ac:dyDescent="0.25">
      <c r="A4" s="2"/>
      <c r="D4" s="3" t="s">
        <v>39</v>
      </c>
      <c r="F4" s="4" t="s">
        <v>37</v>
      </c>
      <c r="H4" s="5" t="s">
        <v>40</v>
      </c>
      <c r="I4" s="6"/>
      <c r="J4" s="7"/>
      <c r="K4" s="1" t="s">
        <v>1</v>
      </c>
      <c r="P4" s="8"/>
    </row>
    <row r="5" spans="1:16" x14ac:dyDescent="0.25">
      <c r="A5" s="22" t="s">
        <v>2</v>
      </c>
      <c r="D5" s="9">
        <v>0</v>
      </c>
      <c r="E5" s="9"/>
      <c r="F5" s="10">
        <v>0</v>
      </c>
      <c r="G5" s="9"/>
      <c r="H5" s="11">
        <v>7500</v>
      </c>
      <c r="I5" s="6" t="s">
        <v>45</v>
      </c>
      <c r="K5" s="1" t="s">
        <v>3</v>
      </c>
      <c r="N5" s="12">
        <v>2017</v>
      </c>
      <c r="O5" s="12">
        <v>2018</v>
      </c>
      <c r="P5" s="12" t="s">
        <v>42</v>
      </c>
    </row>
    <row r="6" spans="1:16" x14ac:dyDescent="0.25">
      <c r="A6" s="13" t="s">
        <v>4</v>
      </c>
      <c r="B6" s="13"/>
      <c r="C6" s="13"/>
      <c r="D6" s="14">
        <v>290000</v>
      </c>
      <c r="E6" s="9"/>
      <c r="F6" s="15">
        <v>290000</v>
      </c>
      <c r="G6" s="9"/>
      <c r="H6" s="16">
        <v>290000</v>
      </c>
      <c r="I6" s="6"/>
      <c r="J6" s="8"/>
      <c r="P6" s="8"/>
    </row>
    <row r="7" spans="1:16" x14ac:dyDescent="0.25">
      <c r="A7" s="17" t="s">
        <v>5</v>
      </c>
      <c r="B7" s="17"/>
      <c r="C7" s="17"/>
      <c r="D7" s="18">
        <f>SUM(D5:D6)</f>
        <v>290000</v>
      </c>
      <c r="E7" s="9"/>
      <c r="F7" s="19">
        <f>SUM(F5:F6)</f>
        <v>290000</v>
      </c>
      <c r="G7" s="9"/>
      <c r="H7" s="20">
        <f>SUM(H5:H6)</f>
        <v>297500</v>
      </c>
      <c r="I7" s="6"/>
      <c r="J7" s="8"/>
      <c r="N7" s="21">
        <v>240745</v>
      </c>
      <c r="O7" s="9">
        <v>246850</v>
      </c>
      <c r="P7" s="9">
        <v>250000</v>
      </c>
    </row>
    <row r="8" spans="1:16" x14ac:dyDescent="0.25">
      <c r="A8" s="2" t="s">
        <v>6</v>
      </c>
      <c r="D8" s="9"/>
      <c r="E8" s="9"/>
      <c r="F8" s="10"/>
      <c r="G8" s="9"/>
      <c r="H8" s="11"/>
      <c r="I8" s="6"/>
      <c r="J8" s="8"/>
      <c r="N8" s="21"/>
      <c r="O8" s="9"/>
      <c r="P8" s="9"/>
    </row>
    <row r="9" spans="1:16" x14ac:dyDescent="0.25">
      <c r="A9" s="22" t="s">
        <v>7</v>
      </c>
      <c r="D9" s="9">
        <v>13537</v>
      </c>
      <c r="E9" s="9"/>
      <c r="F9" s="10">
        <v>20000</v>
      </c>
      <c r="G9" s="9"/>
      <c r="H9" s="11">
        <v>15000</v>
      </c>
      <c r="I9" s="6"/>
      <c r="J9" s="8"/>
      <c r="P9" s="23"/>
    </row>
    <row r="10" spans="1:16" x14ac:dyDescent="0.25">
      <c r="A10" s="22" t="s">
        <v>8</v>
      </c>
      <c r="D10" s="9">
        <v>0</v>
      </c>
      <c r="E10" s="9"/>
      <c r="F10" s="10">
        <v>0</v>
      </c>
      <c r="G10" s="9"/>
      <c r="H10" s="11">
        <v>0</v>
      </c>
      <c r="I10" s="6"/>
      <c r="J10" s="8"/>
      <c r="K10" s="3" t="s">
        <v>9</v>
      </c>
      <c r="N10" s="12">
        <v>2017</v>
      </c>
      <c r="O10" s="12">
        <v>2018</v>
      </c>
      <c r="P10" s="24" t="s">
        <v>43</v>
      </c>
    </row>
    <row r="11" spans="1:16" x14ac:dyDescent="0.25">
      <c r="A11" s="22" t="s">
        <v>10</v>
      </c>
      <c r="D11" s="9">
        <v>224915</v>
      </c>
      <c r="E11" s="35" t="s">
        <v>38</v>
      </c>
      <c r="F11" s="10">
        <v>200000</v>
      </c>
      <c r="G11" s="9"/>
      <c r="H11" s="11">
        <v>220000</v>
      </c>
      <c r="I11" s="6" t="s">
        <v>44</v>
      </c>
      <c r="J11" s="8"/>
      <c r="K11" s="2" t="s">
        <v>11</v>
      </c>
      <c r="P11" s="6"/>
    </row>
    <row r="12" spans="1:16" x14ac:dyDescent="0.25">
      <c r="A12" s="22" t="s">
        <v>12</v>
      </c>
      <c r="D12" s="9">
        <v>20000</v>
      </c>
      <c r="E12" s="9"/>
      <c r="F12" s="10">
        <v>20000</v>
      </c>
      <c r="G12" s="9"/>
      <c r="H12" s="11">
        <v>20000</v>
      </c>
      <c r="I12" s="6"/>
      <c r="J12" s="8"/>
      <c r="K12" s="22" t="s">
        <v>13</v>
      </c>
      <c r="N12" s="21">
        <v>0</v>
      </c>
      <c r="O12" s="21">
        <v>0</v>
      </c>
      <c r="P12" s="6">
        <v>0</v>
      </c>
    </row>
    <row r="13" spans="1:16" x14ac:dyDescent="0.25">
      <c r="A13" s="22" t="s">
        <v>14</v>
      </c>
      <c r="D13" s="9">
        <v>10373</v>
      </c>
      <c r="E13" s="9"/>
      <c r="F13" s="10">
        <v>10000</v>
      </c>
      <c r="G13" s="9"/>
      <c r="H13" s="11">
        <v>10000</v>
      </c>
      <c r="I13" s="6"/>
      <c r="K13" s="22" t="s">
        <v>15</v>
      </c>
      <c r="N13" s="21">
        <v>0</v>
      </c>
      <c r="O13" s="21">
        <v>0</v>
      </c>
      <c r="P13" s="6">
        <v>0</v>
      </c>
    </row>
    <row r="14" spans="1:16" x14ac:dyDescent="0.25">
      <c r="A14" s="13" t="s">
        <v>16</v>
      </c>
      <c r="B14" s="13"/>
      <c r="C14" s="13"/>
      <c r="D14" s="14">
        <v>15345</v>
      </c>
      <c r="E14" s="25"/>
      <c r="F14" s="15">
        <v>35000</v>
      </c>
      <c r="G14" s="9"/>
      <c r="H14" s="16">
        <v>25000</v>
      </c>
      <c r="I14" s="6"/>
      <c r="J14" s="7"/>
      <c r="K14" s="22" t="s">
        <v>17</v>
      </c>
      <c r="N14" s="21">
        <v>0</v>
      </c>
      <c r="O14" s="21">
        <v>0</v>
      </c>
      <c r="P14" s="6">
        <v>0</v>
      </c>
    </row>
    <row r="15" spans="1:16" x14ac:dyDescent="0.25">
      <c r="A15" s="17" t="s">
        <v>18</v>
      </c>
      <c r="B15" s="17"/>
      <c r="C15" s="17"/>
      <c r="D15" s="18">
        <f>SUM(D9:D14)</f>
        <v>284170</v>
      </c>
      <c r="E15" s="9"/>
      <c r="F15" s="19">
        <f>SUM(F9:F14)</f>
        <v>285000</v>
      </c>
      <c r="G15" s="9"/>
      <c r="H15" s="20">
        <f>SUM(H9:H14)</f>
        <v>290000</v>
      </c>
      <c r="I15" s="6"/>
      <c r="K15" s="22" t="s">
        <v>19</v>
      </c>
      <c r="N15" s="21">
        <v>0</v>
      </c>
      <c r="O15" s="21">
        <v>0</v>
      </c>
      <c r="P15" s="6">
        <v>0</v>
      </c>
    </row>
    <row r="16" spans="1:16" x14ac:dyDescent="0.25">
      <c r="A16" s="17" t="s">
        <v>20</v>
      </c>
      <c r="B16" s="17"/>
      <c r="C16" s="17"/>
      <c r="D16" s="18">
        <f>SUM(D7-D15)</f>
        <v>5830</v>
      </c>
      <c r="E16" s="9"/>
      <c r="F16" s="19">
        <f>SUM(F7-F15)</f>
        <v>5000</v>
      </c>
      <c r="G16" s="9"/>
      <c r="H16" s="20">
        <f>SUM(H7-H15)</f>
        <v>7500</v>
      </c>
      <c r="I16" s="6"/>
      <c r="J16" s="8"/>
      <c r="K16" s="13" t="s">
        <v>21</v>
      </c>
      <c r="L16" s="13"/>
      <c r="M16" s="13"/>
      <c r="N16" s="26">
        <v>0</v>
      </c>
      <c r="O16" s="26">
        <v>0</v>
      </c>
      <c r="P16" s="27">
        <v>0</v>
      </c>
    </row>
    <row r="17" spans="1:16" x14ac:dyDescent="0.25">
      <c r="A17" s="22" t="s">
        <v>22</v>
      </c>
      <c r="D17" s="9">
        <v>343</v>
      </c>
      <c r="E17" s="9"/>
      <c r="F17" s="10">
        <v>0</v>
      </c>
      <c r="G17" s="9"/>
      <c r="H17" s="11">
        <v>0</v>
      </c>
      <c r="I17" s="6"/>
      <c r="J17" s="8"/>
      <c r="K17" s="17" t="s">
        <v>23</v>
      </c>
      <c r="L17" s="17"/>
      <c r="M17" s="17"/>
      <c r="N17" s="28">
        <f t="shared" ref="N17:O17" si="0">SUM(N11:N16)</f>
        <v>0</v>
      </c>
      <c r="O17" s="28">
        <f t="shared" si="0"/>
        <v>0</v>
      </c>
      <c r="P17" s="27">
        <v>0</v>
      </c>
    </row>
    <row r="18" spans="1:16" x14ac:dyDescent="0.25">
      <c r="A18" s="13" t="s">
        <v>24</v>
      </c>
      <c r="B18" s="13"/>
      <c r="C18" s="13"/>
      <c r="D18" s="14">
        <v>68</v>
      </c>
      <c r="E18" s="9"/>
      <c r="F18" s="15">
        <v>0</v>
      </c>
      <c r="G18" s="9"/>
      <c r="H18" s="16">
        <v>0</v>
      </c>
      <c r="I18" s="6"/>
      <c r="J18" s="8"/>
      <c r="K18" s="2" t="s">
        <v>25</v>
      </c>
      <c r="N18" s="21"/>
      <c r="O18" s="21"/>
      <c r="P18" s="6"/>
    </row>
    <row r="19" spans="1:16" x14ac:dyDescent="0.25">
      <c r="A19" s="17" t="s">
        <v>26</v>
      </c>
      <c r="B19" s="17"/>
      <c r="C19" s="17"/>
      <c r="D19" s="18">
        <f>SUM(D16+D17-D18)</f>
        <v>6105</v>
      </c>
      <c r="E19" s="9"/>
      <c r="F19" s="19">
        <f>SUM(F16+F17-F18)</f>
        <v>5000</v>
      </c>
      <c r="G19" s="9"/>
      <c r="H19" s="20">
        <f>SUM(H16+H17-H18)</f>
        <v>7500</v>
      </c>
      <c r="I19" s="6"/>
      <c r="J19" s="8"/>
      <c r="K19" s="22" t="s">
        <v>27</v>
      </c>
      <c r="N19" s="21">
        <v>0</v>
      </c>
      <c r="O19" s="21">
        <v>0</v>
      </c>
      <c r="P19" s="6">
        <v>0</v>
      </c>
    </row>
    <row r="20" spans="1:16" x14ac:dyDescent="0.25">
      <c r="A20" s="22"/>
      <c r="B20" s="22"/>
      <c r="C20" s="22"/>
      <c r="D20" s="9"/>
      <c r="E20" s="9"/>
      <c r="F20" s="10"/>
      <c r="G20" s="9"/>
      <c r="H20" s="11"/>
      <c r="I20" s="6"/>
      <c r="J20" s="8"/>
      <c r="K20" s="22" t="s">
        <v>28</v>
      </c>
      <c r="N20" s="21">
        <v>0</v>
      </c>
      <c r="O20" s="21">
        <v>0</v>
      </c>
      <c r="P20" s="6">
        <v>0</v>
      </c>
    </row>
    <row r="21" spans="1:16" x14ac:dyDescent="0.25">
      <c r="A21" s="34" t="s">
        <v>41</v>
      </c>
      <c r="F21" s="29"/>
      <c r="G21" s="29"/>
      <c r="H21" s="29"/>
      <c r="K21" s="22" t="s">
        <v>29</v>
      </c>
      <c r="N21" s="21">
        <v>0</v>
      </c>
      <c r="O21" s="21">
        <v>0</v>
      </c>
      <c r="P21" s="6">
        <v>0</v>
      </c>
    </row>
    <row r="22" spans="1:16" x14ac:dyDescent="0.25">
      <c r="A22" s="34" t="s">
        <v>47</v>
      </c>
      <c r="F22" s="8"/>
      <c r="G22" s="7"/>
      <c r="H22" s="25"/>
      <c r="J22" s="8"/>
      <c r="K22" s="22" t="s">
        <v>30</v>
      </c>
      <c r="N22" s="21">
        <v>0</v>
      </c>
      <c r="O22" s="21">
        <v>0</v>
      </c>
      <c r="P22" s="6">
        <v>0</v>
      </c>
    </row>
    <row r="23" spans="1:16" ht="15" customHeight="1" x14ac:dyDescent="0.25">
      <c r="A23" s="33" t="s">
        <v>46</v>
      </c>
      <c r="B23" s="22"/>
      <c r="C23" s="22"/>
      <c r="D23" s="22"/>
      <c r="E23" s="22"/>
      <c r="F23" s="8"/>
      <c r="G23" s="7"/>
      <c r="H23" s="25"/>
      <c r="J23" s="8"/>
      <c r="K23" s="22" t="s">
        <v>31</v>
      </c>
      <c r="N23" s="21">
        <v>240745</v>
      </c>
      <c r="O23" s="21">
        <v>246850</v>
      </c>
      <c r="P23" s="11">
        <v>250000</v>
      </c>
    </row>
    <row r="24" spans="1:16" x14ac:dyDescent="0.25">
      <c r="A24" s="33"/>
      <c r="B24" s="22"/>
      <c r="C24" s="22"/>
      <c r="D24" s="12"/>
      <c r="E24" s="12"/>
      <c r="F24" s="12"/>
      <c r="G24" s="7"/>
      <c r="H24" s="25"/>
      <c r="J24" s="8"/>
      <c r="K24" s="13" t="s">
        <v>32</v>
      </c>
      <c r="L24" s="13"/>
      <c r="M24" s="13"/>
      <c r="N24" s="26">
        <v>2</v>
      </c>
      <c r="O24" s="26">
        <v>2</v>
      </c>
      <c r="P24" s="16">
        <v>2</v>
      </c>
    </row>
    <row r="25" spans="1:16" x14ac:dyDescent="0.25">
      <c r="A25" s="22"/>
      <c r="B25" s="22"/>
      <c r="C25" s="22"/>
      <c r="D25" s="22"/>
      <c r="E25" s="22"/>
      <c r="F25" s="8"/>
      <c r="G25" s="7"/>
      <c r="H25" s="25"/>
      <c r="J25" s="8"/>
      <c r="K25" s="17" t="s">
        <v>33</v>
      </c>
      <c r="L25" s="17"/>
      <c r="M25" s="17"/>
      <c r="N25" s="28">
        <f t="shared" ref="N25:P25" si="1">SUM(N19:N24)</f>
        <v>240747</v>
      </c>
      <c r="O25" s="28">
        <f t="shared" si="1"/>
        <v>246852</v>
      </c>
      <c r="P25" s="28">
        <f t="shared" si="1"/>
        <v>250002</v>
      </c>
    </row>
    <row r="26" spans="1:16" x14ac:dyDescent="0.25">
      <c r="A26" s="22"/>
      <c r="B26" s="22"/>
      <c r="C26" s="22"/>
      <c r="D26" s="21"/>
      <c r="E26" s="9"/>
      <c r="F26" s="9"/>
      <c r="G26" s="7"/>
      <c r="H26" s="30"/>
      <c r="J26" s="8"/>
      <c r="K26" s="17" t="s">
        <v>34</v>
      </c>
      <c r="L26" s="17"/>
      <c r="M26" s="17"/>
      <c r="N26" s="28">
        <f t="shared" ref="N26:P26" si="2">SUM(N17+N25)</f>
        <v>240747</v>
      </c>
      <c r="O26" s="28">
        <f t="shared" si="2"/>
        <v>246852</v>
      </c>
      <c r="P26" s="28">
        <f t="shared" si="2"/>
        <v>250002</v>
      </c>
    </row>
    <row r="27" spans="1:16" x14ac:dyDescent="0.25">
      <c r="A27" s="22"/>
      <c r="B27" s="22"/>
      <c r="C27" s="22"/>
      <c r="D27" s="21"/>
      <c r="E27" s="9"/>
      <c r="F27" s="9"/>
      <c r="G27" s="7"/>
      <c r="H27" s="30"/>
      <c r="J27" s="8"/>
    </row>
    <row r="28" spans="1:16" x14ac:dyDescent="0.25">
      <c r="A28" s="22"/>
      <c r="B28" s="22"/>
      <c r="C28" s="22"/>
      <c r="D28" s="22"/>
      <c r="E28" s="22"/>
      <c r="F28" s="23"/>
      <c r="G28" s="23"/>
      <c r="H28" s="23"/>
      <c r="J28" s="8"/>
      <c r="K28" s="29" t="s">
        <v>35</v>
      </c>
      <c r="L28" s="29" t="s">
        <v>36</v>
      </c>
      <c r="M28" s="29"/>
      <c r="N28" s="31"/>
      <c r="O28" s="31">
        <f>SUM(D19+N26)</f>
        <v>246852</v>
      </c>
    </row>
    <row r="29" spans="1:16" x14ac:dyDescent="0.25">
      <c r="A29" s="3"/>
      <c r="B29" s="22"/>
      <c r="C29" s="22"/>
      <c r="D29" s="12"/>
      <c r="E29" s="12"/>
      <c r="F29" s="24"/>
      <c r="G29" s="7"/>
      <c r="H29" s="32"/>
      <c r="I29" s="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res18_bud19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Frode Kittelsen</dc:creator>
  <cp:lastModifiedBy>Frode Kittelsen</cp:lastModifiedBy>
  <dcterms:created xsi:type="dcterms:W3CDTF">2017-01-02T09:39:34Z</dcterms:created>
  <dcterms:modified xsi:type="dcterms:W3CDTF">2019-06-22T15:03:46Z</dcterms:modified>
</cp:coreProperties>
</file>